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63" activeTab="0"/>
  </bookViews>
  <sheets>
    <sheet name="cennik-bannerov" sheetId="1" r:id="rId1"/>
  </sheets>
  <definedNames/>
  <calcPr fullCalcOnLoad="1"/>
</workbook>
</file>

<file path=xl/sharedStrings.xml><?xml version="1.0" encoding="utf-8"?>
<sst xmlns="http://schemas.openxmlformats.org/spreadsheetml/2006/main" count="82" uniqueCount="61">
  <si>
    <t>Kurz CZK:EUR</t>
  </si>
  <si>
    <t>Cenník reklamy 2014</t>
  </si>
  <si>
    <t>referenčný banner</t>
  </si>
  <si>
    <t>Ceny bannerovej reklamy</t>
  </si>
  <si>
    <t>Pozícia a typ 
inzertného bloku</t>
  </si>
  <si>
    <t>Cielenie na kategóriu (Áno/Nie)</t>
  </si>
  <si>
    <t>šírka</t>
  </si>
  <si>
    <t>výška</t>
  </si>
  <si>
    <t>pixelov</t>
  </si>
  <si>
    <t>Rozmer inzerného bloku</t>
  </si>
  <si>
    <t>CPT (Cena za tisíc zobrazení)</t>
  </si>
  <si>
    <t>Zobrazení za mesiac v tis. (Z)</t>
  </si>
  <si>
    <t>Jednotková cena (J)</t>
  </si>
  <si>
    <t>Cena na mesiac 
v EUR 
(CPT x Z) + J</t>
  </si>
  <si>
    <t>Cena za mesiac 
v CZK</t>
  </si>
  <si>
    <t>Premium</t>
  </si>
  <si>
    <t>Top - záhlavie stránky XXL</t>
  </si>
  <si>
    <t>Nie</t>
  </si>
  <si>
    <t>Top - záhlavie stránky /  Leaderboard</t>
  </si>
  <si>
    <t>Left XS</t>
  </si>
  <si>
    <t>Áno</t>
  </si>
  <si>
    <t>Left S</t>
  </si>
  <si>
    <t>Left M</t>
  </si>
  <si>
    <t>Left L</t>
  </si>
  <si>
    <t>Left XL</t>
  </si>
  <si>
    <t>Common</t>
  </si>
  <si>
    <t>Bottom</t>
  </si>
  <si>
    <t>Bottom / Leaderboard</t>
  </si>
  <si>
    <t>Bottom / Full Banner</t>
  </si>
  <si>
    <t>Bottom / Half Banner</t>
  </si>
  <si>
    <t>Bottom / Rectangle</t>
  </si>
  <si>
    <t>Inner</t>
  </si>
  <si>
    <t>Inner M</t>
  </si>
  <si>
    <t>Inner L</t>
  </si>
  <si>
    <t>Reklamné (PR) články</t>
  </si>
  <si>
    <t>typ / umiestnenie</t>
  </si>
  <si>
    <t>popis</t>
  </si>
  <si>
    <t xml:space="preserve">Cena na mesiac 
v EUR </t>
  </si>
  <si>
    <t>prezentácia komerčnej služby, produktu, akcie</t>
  </si>
  <si>
    <t>Štandardná štruktúra článku: názov článku, anotácia, hlavný text, možnosť vloženia obrázkov a príloh, hlavný ilustratívny obrázok.</t>
  </si>
  <si>
    <r>
      <t xml:space="preserve">Pozn.: Cena za mesiac zobrazenia reklamného článku sa kalkuluje ako </t>
    </r>
    <r>
      <rPr>
        <b/>
        <i/>
        <sz val="8"/>
        <color indexed="62"/>
        <rFont val="Arial"/>
        <family val="2"/>
      </rPr>
      <t>šesťnásobok ceny zobrazenia referenčného banneru</t>
    </r>
    <r>
      <rPr>
        <i/>
        <sz val="8"/>
        <color indexed="54"/>
        <rFont val="Arial"/>
        <family val="2"/>
      </rPr>
      <t xml:space="preserve"> na danej pozícii.</t>
    </r>
  </si>
  <si>
    <t>Reklamné odkazy</t>
  </si>
  <si>
    <t>Left - ľavý stĺpec - celý web</t>
  </si>
  <si>
    <t>klikateľný odkaz (link) na Vaše stránky so stručným popisom, cca. 40.000 zobrazení za mesiac</t>
  </si>
  <si>
    <t>Bottom - spodok stránky pod disclaimerom</t>
  </si>
  <si>
    <t>Inner - v obsahu článku</t>
  </si>
  <si>
    <t>klikateľný odkaz (link) na Vaše stránky so stručným popisom, počet zobrazení podľa článku obvykle 100 - 500 za mesiac</t>
  </si>
  <si>
    <r>
      <t>Pozn.: Cena za mesiac zobrazenia reklamného odkazu sa kalkuluje ako</t>
    </r>
    <r>
      <rPr>
        <i/>
        <sz val="8"/>
        <color indexed="62"/>
        <rFont val="Arial"/>
        <family val="2"/>
      </rPr>
      <t xml:space="preserve"> </t>
    </r>
    <r>
      <rPr>
        <b/>
        <i/>
        <sz val="8"/>
        <color indexed="62"/>
        <rFont val="Arial"/>
        <family val="2"/>
      </rPr>
      <t>1/2 z ceny zobrazenia referenčného banneru</t>
    </r>
    <r>
      <rPr>
        <i/>
        <sz val="8"/>
        <color indexed="54"/>
        <rFont val="Arial"/>
        <family val="2"/>
      </rPr>
      <t xml:space="preserve"> na danej pozícii.</t>
    </r>
  </si>
  <si>
    <t>Zľavy a akcie</t>
  </si>
  <si>
    <t>Iné reklamné služby</t>
  </si>
  <si>
    <t>Časové zľavy:</t>
  </si>
  <si>
    <t>Nenašli ste čo hľadáte?</t>
  </si>
  <si>
    <r>
      <t xml:space="preserve">Pri zakúpení reklamy na 3 mesiace dopredu </t>
    </r>
    <r>
      <rPr>
        <b/>
        <sz val="10"/>
        <rFont val="Arial"/>
        <family val="2"/>
      </rPr>
      <t>10% zľava</t>
    </r>
  </si>
  <si>
    <t xml:space="preserve">Ak máte záujem o iné reklamné služby, formáty či pozície bannerov, </t>
  </si>
  <si>
    <r>
      <t xml:space="preserve">Pri zakúpení reklamy na 6 mesiacov dopredu </t>
    </r>
    <r>
      <rPr>
        <b/>
        <sz val="10"/>
        <rFont val="Arial"/>
        <family val="2"/>
      </rPr>
      <t>15% zľava</t>
    </r>
  </si>
  <si>
    <r>
      <t xml:space="preserve">neváhajte nás kontaktovať na maili </t>
    </r>
    <r>
      <rPr>
        <b/>
        <sz val="10"/>
        <rFont val="Arial"/>
        <family val="2"/>
      </rPr>
      <t>info@fertility.sk</t>
    </r>
    <r>
      <rPr>
        <sz val="10"/>
        <rFont val="Arial"/>
        <family val="2"/>
      </rPr>
      <t xml:space="preserve">, </t>
    </r>
  </si>
  <si>
    <r>
      <t xml:space="preserve">Pri zakúpení reklamy na 12 mesiacov dopredu </t>
    </r>
    <r>
      <rPr>
        <b/>
        <sz val="10"/>
        <rFont val="Arial"/>
        <family val="2"/>
      </rPr>
      <t>20% zľava</t>
    </r>
  </si>
  <si>
    <t>radi Vám vypracujeme individuálnu ponuku.</t>
  </si>
  <si>
    <t>Množstevné zľavy:</t>
  </si>
  <si>
    <r>
      <t xml:space="preserve">Pri objednávke nad 75 Eur (2100 Kč) ponúkame možnosť </t>
    </r>
    <r>
      <rPr>
        <b/>
        <sz val="10"/>
        <rFont val="Arial"/>
        <family val="2"/>
      </rPr>
      <t>grafického spracovania reklamného banneru ZDARMA.</t>
    </r>
  </si>
  <si>
    <r>
      <t xml:space="preserve">Pri objednávke nad 150 Eur (4200 Kč) </t>
    </r>
    <r>
      <rPr>
        <b/>
        <sz val="10"/>
        <rFont val="Arial"/>
        <family val="2"/>
      </rPr>
      <t>10% zľava</t>
    </r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</si>
</sst>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EUR];\-#,##0.00\ [$EUR]"/>
    <numFmt numFmtId="166" formatCode="MM/YYYY"/>
    <numFmt numFmtId="167" formatCode="0.00"/>
    <numFmt numFmtId="168" formatCode="#,##0"/>
    <numFmt numFmtId="169" formatCode="#,##0.00\ [$CZK];\-#,##0.00\ [$CZK]"/>
    <numFmt numFmtId="170" formatCode="#,##0.0"/>
  </numFmts>
  <fonts count="18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7.5"/>
      <name val="Arial"/>
      <family val="2"/>
    </font>
    <font>
      <sz val="10"/>
      <color indexed="22"/>
      <name val="Arial"/>
      <family val="2"/>
    </font>
    <font>
      <b/>
      <i/>
      <sz val="16"/>
      <color indexed="19"/>
      <name val="Trebuchet MS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sz val="10"/>
      <color indexed="55"/>
      <name val="Arial"/>
      <family val="2"/>
    </font>
    <font>
      <i/>
      <sz val="10"/>
      <name val="Arial"/>
      <family val="2"/>
    </font>
    <font>
      <i/>
      <sz val="8"/>
      <color indexed="54"/>
      <name val="Arial"/>
      <family val="2"/>
    </font>
    <font>
      <b/>
      <i/>
      <sz val="8"/>
      <color indexed="62"/>
      <name val="Arial"/>
      <family val="2"/>
    </font>
    <font>
      <i/>
      <sz val="8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9">
    <xf numFmtId="164" fontId="0" fillId="0" borderId="0" xfId="0" applyAlignment="1">
      <alignment/>
    </xf>
    <xf numFmtId="164" fontId="0" fillId="2" borderId="0" xfId="0" applyFill="1" applyAlignment="1">
      <alignment/>
    </xf>
    <xf numFmtId="165" fontId="0" fillId="2" borderId="0" xfId="0" applyNumberFormat="1" applyFill="1" applyAlignment="1">
      <alignment/>
    </xf>
    <xf numFmtId="164" fontId="1" fillId="2" borderId="0" xfId="0" applyFont="1" applyFill="1" applyAlignment="1">
      <alignment vertical="top" wrapText="1"/>
    </xf>
    <xf numFmtId="164" fontId="0" fillId="2" borderId="0" xfId="0" applyFill="1" applyAlignment="1">
      <alignment vertical="top" wrapText="1"/>
    </xf>
    <xf numFmtId="166" fontId="2" fillId="2" borderId="1" xfId="0" applyNumberFormat="1" applyFont="1" applyFill="1" applyBorder="1" applyAlignment="1">
      <alignment horizontal="center" vertical="top"/>
    </xf>
    <xf numFmtId="167" fontId="3" fillId="2" borderId="2" xfId="0" applyNumberFormat="1" applyFont="1" applyFill="1" applyBorder="1" applyAlignment="1">
      <alignment horizontal="center" vertical="top"/>
    </xf>
    <xf numFmtId="164" fontId="4" fillId="2" borderId="0" xfId="0" applyFont="1" applyFill="1" applyAlignment="1">
      <alignment vertical="top"/>
    </xf>
    <xf numFmtId="164" fontId="5" fillId="2" borderId="0" xfId="0" applyFont="1" applyFill="1" applyAlignment="1">
      <alignment/>
    </xf>
    <xf numFmtId="164" fontId="5" fillId="2" borderId="0" xfId="0" applyFont="1" applyFill="1" applyBorder="1" applyAlignment="1">
      <alignment/>
    </xf>
    <xf numFmtId="168" fontId="5" fillId="2" borderId="0" xfId="0" applyNumberFormat="1" applyFont="1" applyFill="1" applyBorder="1" applyAlignment="1">
      <alignment vertical="top" wrapText="1"/>
    </xf>
    <xf numFmtId="165" fontId="5" fillId="2" borderId="0" xfId="0" applyNumberFormat="1" applyFont="1" applyFill="1" applyAlignment="1">
      <alignment/>
    </xf>
    <xf numFmtId="164" fontId="6" fillId="2" borderId="0" xfId="0" applyFont="1" applyFill="1" applyAlignment="1">
      <alignment/>
    </xf>
    <xf numFmtId="164" fontId="7" fillId="3" borderId="3" xfId="0" applyFont="1" applyFill="1" applyBorder="1" applyAlignment="1">
      <alignment vertical="center" wrapText="1"/>
    </xf>
    <xf numFmtId="165" fontId="7" fillId="3" borderId="3" xfId="0" applyNumberFormat="1" applyFont="1" applyFill="1" applyBorder="1" applyAlignment="1">
      <alignment vertical="center" wrapText="1"/>
    </xf>
    <xf numFmtId="164" fontId="8" fillId="4" borderId="3" xfId="0" applyFont="1" applyFill="1" applyBorder="1" applyAlignment="1">
      <alignment wrapText="1"/>
    </xf>
    <xf numFmtId="164" fontId="3" fillId="4" borderId="3" xfId="0" applyFont="1" applyFill="1" applyBorder="1" applyAlignment="1">
      <alignment vertical="center" wrapText="1"/>
    </xf>
    <xf numFmtId="165" fontId="3" fillId="4" borderId="3" xfId="0" applyNumberFormat="1" applyFont="1" applyFill="1" applyBorder="1" applyAlignment="1">
      <alignment wrapText="1"/>
    </xf>
    <xf numFmtId="165" fontId="3" fillId="4" borderId="0" xfId="0" applyNumberFormat="1" applyFont="1" applyFill="1" applyAlignment="1">
      <alignment/>
    </xf>
    <xf numFmtId="164" fontId="3" fillId="4" borderId="3" xfId="0" applyFont="1" applyFill="1" applyBorder="1" applyAlignment="1">
      <alignment vertical="center"/>
    </xf>
    <xf numFmtId="164" fontId="0" fillId="2" borderId="3" xfId="0" applyFont="1" applyFill="1" applyBorder="1" applyAlignment="1">
      <alignment vertical="top" wrapText="1"/>
    </xf>
    <xf numFmtId="164" fontId="9" fillId="2" borderId="3" xfId="0" applyFont="1" applyFill="1" applyBorder="1" applyAlignment="1">
      <alignment wrapText="1"/>
    </xf>
    <xf numFmtId="168" fontId="0" fillId="2" borderId="3" xfId="0" applyNumberFormat="1" applyFill="1" applyBorder="1" applyAlignment="1">
      <alignment vertical="top" wrapText="1"/>
    </xf>
    <xf numFmtId="164" fontId="0" fillId="2" borderId="3" xfId="0" applyFont="1" applyFill="1" applyBorder="1" applyAlignment="1">
      <alignment horizontal="right" wrapText="1"/>
    </xf>
    <xf numFmtId="165" fontId="0" fillId="2" borderId="3" xfId="0" applyNumberFormat="1" applyFont="1" applyFill="1" applyBorder="1" applyAlignment="1">
      <alignment wrapText="1"/>
    </xf>
    <xf numFmtId="168" fontId="0" fillId="2" borderId="3" xfId="0" applyNumberFormat="1" applyFill="1" applyBorder="1" applyAlignment="1">
      <alignment/>
    </xf>
    <xf numFmtId="165" fontId="0" fillId="2" borderId="3" xfId="0" applyNumberFormat="1" applyFill="1" applyBorder="1" applyAlignment="1">
      <alignment/>
    </xf>
    <xf numFmtId="165" fontId="0" fillId="5" borderId="3" xfId="0" applyNumberFormat="1" applyFont="1" applyFill="1" applyBorder="1" applyAlignment="1">
      <alignment wrapText="1"/>
    </xf>
    <xf numFmtId="169" fontId="0" fillId="6" borderId="3" xfId="0" applyNumberFormat="1" applyFill="1" applyBorder="1" applyAlignment="1">
      <alignment/>
    </xf>
    <xf numFmtId="164" fontId="0" fillId="2" borderId="3" xfId="0" applyFont="1" applyFill="1" applyBorder="1" applyAlignment="1">
      <alignment wrapText="1"/>
    </xf>
    <xf numFmtId="164" fontId="10" fillId="7" borderId="3" xfId="0" applyFont="1" applyFill="1" applyBorder="1" applyAlignment="1">
      <alignment/>
    </xf>
    <xf numFmtId="168" fontId="10" fillId="7" borderId="3" xfId="0" applyNumberFormat="1" applyFont="1" applyFill="1" applyBorder="1" applyAlignment="1">
      <alignment vertical="top" wrapText="1"/>
    </xf>
    <xf numFmtId="164" fontId="10" fillId="7" borderId="3" xfId="0" applyFont="1" applyFill="1" applyBorder="1" applyAlignment="1">
      <alignment horizontal="right" wrapText="1"/>
    </xf>
    <xf numFmtId="165" fontId="10" fillId="7" borderId="3" xfId="0" applyNumberFormat="1" applyFont="1" applyFill="1" applyBorder="1" applyAlignment="1">
      <alignment wrapText="1"/>
    </xf>
    <xf numFmtId="165" fontId="10" fillId="7" borderId="3" xfId="0" applyNumberFormat="1" applyFont="1" applyFill="1" applyBorder="1" applyAlignment="1">
      <alignment/>
    </xf>
    <xf numFmtId="169" fontId="10" fillId="7" borderId="3" xfId="0" applyNumberFormat="1" applyFont="1" applyFill="1" applyBorder="1" applyAlignment="1">
      <alignment/>
    </xf>
    <xf numFmtId="164" fontId="0" fillId="2" borderId="4" xfId="0" applyFont="1" applyFill="1" applyBorder="1" applyAlignment="1">
      <alignment vertical="top" wrapText="1"/>
    </xf>
    <xf numFmtId="164" fontId="0" fillId="2" borderId="4" xfId="0" applyFont="1" applyFill="1" applyBorder="1" applyAlignment="1">
      <alignment wrapText="1"/>
    </xf>
    <xf numFmtId="168" fontId="0" fillId="2" borderId="4" xfId="0" applyNumberFormat="1" applyFill="1" applyBorder="1" applyAlignment="1">
      <alignment vertical="top" wrapText="1"/>
    </xf>
    <xf numFmtId="164" fontId="0" fillId="2" borderId="4" xfId="0" applyFont="1" applyFill="1" applyBorder="1" applyAlignment="1">
      <alignment horizontal="right" wrapText="1"/>
    </xf>
    <xf numFmtId="165" fontId="0" fillId="2" borderId="4" xfId="0" applyNumberFormat="1" applyFont="1" applyFill="1" applyBorder="1" applyAlignment="1">
      <alignment wrapText="1"/>
    </xf>
    <xf numFmtId="168" fontId="0" fillId="2" borderId="4" xfId="0" applyNumberFormat="1" applyFill="1" applyBorder="1" applyAlignment="1">
      <alignment/>
    </xf>
    <xf numFmtId="165" fontId="0" fillId="2" borderId="4" xfId="0" applyNumberFormat="1" applyFill="1" applyBorder="1" applyAlignment="1">
      <alignment/>
    </xf>
    <xf numFmtId="169" fontId="0" fillId="2" borderId="4" xfId="0" applyNumberFormat="1" applyFill="1" applyBorder="1" applyAlignment="1">
      <alignment/>
    </xf>
    <xf numFmtId="164" fontId="0" fillId="2" borderId="0" xfId="0" applyFill="1" applyBorder="1" applyAlignment="1">
      <alignment/>
    </xf>
    <xf numFmtId="164" fontId="8" fillId="4" borderId="3" xfId="0" applyFont="1" applyFill="1" applyBorder="1" applyAlignment="1">
      <alignment vertical="top" wrapText="1"/>
    </xf>
    <xf numFmtId="164" fontId="3" fillId="4" borderId="3" xfId="0" applyFont="1" applyFill="1" applyBorder="1" applyAlignment="1">
      <alignment wrapText="1"/>
    </xf>
    <xf numFmtId="164" fontId="3" fillId="4" borderId="3" xfId="0" applyFont="1" applyFill="1" applyBorder="1" applyAlignment="1">
      <alignment vertical="top" wrapText="1"/>
    </xf>
    <xf numFmtId="168" fontId="3" fillId="4" borderId="3" xfId="0" applyNumberFormat="1" applyFont="1" applyFill="1" applyBorder="1" applyAlignment="1">
      <alignment vertical="top" wrapText="1"/>
    </xf>
    <xf numFmtId="164" fontId="3" fillId="4" borderId="3" xfId="0" applyFont="1" applyFill="1" applyBorder="1" applyAlignment="1">
      <alignment horizontal="right" wrapText="1"/>
    </xf>
    <xf numFmtId="169" fontId="3" fillId="4" borderId="3" xfId="0" applyNumberFormat="1" applyFont="1" applyFill="1" applyBorder="1" applyAlignment="1">
      <alignment/>
    </xf>
    <xf numFmtId="168" fontId="10" fillId="7" borderId="3" xfId="0" applyNumberFormat="1" applyFont="1" applyFill="1" applyBorder="1" applyAlignment="1">
      <alignment/>
    </xf>
    <xf numFmtId="164" fontId="0" fillId="4" borderId="3" xfId="0" applyFont="1" applyFill="1" applyBorder="1" applyAlignment="1">
      <alignment wrapText="1"/>
    </xf>
    <xf numFmtId="164" fontId="0" fillId="4" borderId="3" xfId="0" applyFont="1" applyFill="1" applyBorder="1" applyAlignment="1">
      <alignment vertical="top" wrapText="1"/>
    </xf>
    <xf numFmtId="168" fontId="0" fillId="4" borderId="3" xfId="0" applyNumberFormat="1" applyFill="1" applyBorder="1" applyAlignment="1">
      <alignment vertical="top" wrapText="1"/>
    </xf>
    <xf numFmtId="164" fontId="0" fillId="4" borderId="3" xfId="0" applyFont="1" applyFill="1" applyBorder="1" applyAlignment="1">
      <alignment horizontal="right" wrapText="1"/>
    </xf>
    <xf numFmtId="170" fontId="3" fillId="4" borderId="3" xfId="0" applyNumberFormat="1" applyFont="1" applyFill="1" applyBorder="1" applyAlignment="1">
      <alignment/>
    </xf>
    <xf numFmtId="165" fontId="0" fillId="4" borderId="3" xfId="0" applyNumberFormat="1" applyFont="1" applyFill="1" applyBorder="1" applyAlignment="1">
      <alignment wrapText="1"/>
    </xf>
    <xf numFmtId="169" fontId="0" fillId="4" borderId="3" xfId="0" applyNumberFormat="1" applyFill="1" applyBorder="1" applyAlignment="1">
      <alignment/>
    </xf>
    <xf numFmtId="170" fontId="0" fillId="2" borderId="3" xfId="0" applyNumberFormat="1" applyFill="1" applyBorder="1" applyAlignment="1">
      <alignment/>
    </xf>
    <xf numFmtId="170" fontId="10" fillId="7" borderId="3" xfId="0" applyNumberFormat="1" applyFont="1" applyFill="1" applyBorder="1" applyAlignment="1">
      <alignment/>
    </xf>
    <xf numFmtId="164" fontId="6" fillId="0" borderId="0" xfId="0" applyFont="1" applyFill="1" applyAlignment="1">
      <alignment/>
    </xf>
    <xf numFmtId="164" fontId="0" fillId="2" borderId="3" xfId="0" applyFont="1" applyFill="1" applyBorder="1" applyAlignment="1">
      <alignment vertical="center" wrapText="1"/>
    </xf>
    <xf numFmtId="165" fontId="0" fillId="5" borderId="3" xfId="0" applyNumberFormat="1" applyFont="1" applyFill="1" applyBorder="1" applyAlignment="1">
      <alignment vertical="center" wrapText="1"/>
    </xf>
    <xf numFmtId="169" fontId="0" fillId="6" borderId="3" xfId="0" applyNumberFormat="1" applyFill="1" applyBorder="1" applyAlignment="1">
      <alignment vertical="center"/>
    </xf>
    <xf numFmtId="164" fontId="11" fillId="2" borderId="0" xfId="0" applyFont="1" applyFill="1" applyBorder="1" applyAlignment="1">
      <alignment vertical="center" wrapText="1"/>
    </xf>
    <xf numFmtId="164" fontId="14" fillId="4" borderId="1" xfId="0" applyFont="1" applyFill="1" applyBorder="1" applyAlignment="1">
      <alignment wrapText="1"/>
    </xf>
    <xf numFmtId="164" fontId="15" fillId="4" borderId="4" xfId="0" applyFont="1" applyFill="1" applyBorder="1" applyAlignment="1">
      <alignment/>
    </xf>
    <xf numFmtId="164" fontId="16" fillId="4" borderId="4" xfId="0" applyFont="1" applyFill="1" applyBorder="1" applyAlignment="1">
      <alignment/>
    </xf>
    <xf numFmtId="164" fontId="16" fillId="4" borderId="2" xfId="0" applyFont="1" applyFill="1" applyBorder="1" applyAlignment="1">
      <alignment/>
    </xf>
    <xf numFmtId="164" fontId="17" fillId="2" borderId="0" xfId="0" applyFont="1" applyFill="1" applyAlignment="1">
      <alignment/>
    </xf>
    <xf numFmtId="164" fontId="17" fillId="2" borderId="0" xfId="0" applyFont="1" applyFill="1" applyAlignment="1">
      <alignment wrapText="1"/>
    </xf>
    <xf numFmtId="164" fontId="0" fillId="2" borderId="1" xfId="0" applyFont="1" applyFill="1" applyBorder="1" applyAlignment="1">
      <alignment/>
    </xf>
    <xf numFmtId="164" fontId="0" fillId="2" borderId="4" xfId="0" applyFill="1" applyBorder="1" applyAlignment="1">
      <alignment/>
    </xf>
    <xf numFmtId="164" fontId="0" fillId="2" borderId="2" xfId="0" applyFill="1" applyBorder="1" applyAlignment="1">
      <alignment/>
    </xf>
    <xf numFmtId="164" fontId="0" fillId="2" borderId="0" xfId="0" applyFont="1" applyFill="1" applyBorder="1" applyAlignment="1">
      <alignment vertical="top" wrapText="1"/>
    </xf>
    <xf numFmtId="164" fontId="0" fillId="2" borderId="0" xfId="0" applyFont="1" applyFill="1" applyAlignment="1">
      <alignment/>
    </xf>
    <xf numFmtId="164" fontId="14" fillId="4" borderId="1" xfId="0" applyFont="1" applyFill="1" applyBorder="1" applyAlignment="1">
      <alignment/>
    </xf>
    <xf numFmtId="164" fontId="0" fillId="5" borderId="4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666600"/>
      <rgbColor rgb="00800080"/>
      <rgbColor rgb="00008080"/>
      <rgbColor rgb="00C0C0C0"/>
      <rgbColor rgb="00808080"/>
      <rgbColor rgb="009999FF"/>
      <rgbColor rgb="0099284C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6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76200</xdr:colOff>
      <xdr:row>0</xdr:row>
      <xdr:rowOff>28575</xdr:rowOff>
    </xdr:from>
    <xdr:to>
      <xdr:col>11</xdr:col>
      <xdr:colOff>0</xdr:colOff>
      <xdr:row>1</xdr:row>
      <xdr:rowOff>561975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28575"/>
          <a:ext cx="2143125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"/>
  <sheetViews>
    <sheetView tabSelected="1" workbookViewId="0" topLeftCell="A1">
      <pane ySplit="3" topLeftCell="A34" activePane="bottomLeft" state="frozen"/>
      <selection pane="topLeft" activeCell="A1" sqref="A1"/>
      <selection pane="bottomLeft" activeCell="I48" sqref="I48"/>
    </sheetView>
  </sheetViews>
  <sheetFormatPr defaultColWidth="11.421875" defaultRowHeight="12.75"/>
  <cols>
    <col min="1" max="1" width="25.140625" style="1" customWidth="1"/>
    <col min="2" max="2" width="12.140625" style="1" customWidth="1"/>
    <col min="3" max="5" width="0" style="1" hidden="1" customWidth="1"/>
    <col min="6" max="8" width="11.57421875" style="1" customWidth="1"/>
    <col min="9" max="9" width="12.57421875" style="2" customWidth="1"/>
    <col min="10" max="10" width="16.7109375" style="1" customWidth="1"/>
    <col min="11" max="11" width="16.57421875" style="1" customWidth="1"/>
    <col min="12" max="16384" width="11.57421875" style="1" customWidth="1"/>
  </cols>
  <sheetData>
    <row r="1" spans="1:256" s="4" customFormat="1" ht="15.75">
      <c r="A1" s="3"/>
      <c r="B1" s="3"/>
      <c r="C1" s="3"/>
      <c r="D1" s="3"/>
      <c r="G1" s="5" t="s">
        <v>0</v>
      </c>
      <c r="H1" s="6">
        <v>27.8</v>
      </c>
      <c r="IT1" s="1"/>
      <c r="IU1" s="1"/>
      <c r="IV1" s="1"/>
    </row>
    <row r="2" spans="1:256" s="4" customFormat="1" ht="46.5" customHeight="1">
      <c r="A2" s="7" t="s">
        <v>1</v>
      </c>
      <c r="B2" s="7"/>
      <c r="C2" s="7"/>
      <c r="D2" s="7"/>
      <c r="IT2" s="1"/>
      <c r="IU2" s="1"/>
      <c r="IV2" s="1"/>
    </row>
    <row r="3" spans="1:10" s="8" customFormat="1" ht="14.25" hidden="1">
      <c r="A3" s="8" t="s">
        <v>2</v>
      </c>
      <c r="C3" s="9">
        <v>125</v>
      </c>
      <c r="D3" s="9">
        <v>125</v>
      </c>
      <c r="E3" s="10">
        <f>C3*D3</f>
        <v>15625</v>
      </c>
      <c r="J3" s="11"/>
    </row>
    <row r="4" ht="21.75">
      <c r="A4" s="12" t="s">
        <v>3</v>
      </c>
    </row>
    <row r="5" spans="1:11" ht="38.25">
      <c r="A5" s="13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4" t="s">
        <v>12</v>
      </c>
      <c r="J5" s="13" t="s">
        <v>13</v>
      </c>
      <c r="K5" s="13" t="s">
        <v>14</v>
      </c>
    </row>
    <row r="6" spans="1:11" ht="15.75">
      <c r="A6" s="15" t="s">
        <v>15</v>
      </c>
      <c r="B6" s="16"/>
      <c r="C6" s="16"/>
      <c r="D6" s="16"/>
      <c r="E6" s="16"/>
      <c r="F6" s="16"/>
      <c r="G6" s="17">
        <v>0.12</v>
      </c>
      <c r="H6" s="16">
        <v>40</v>
      </c>
      <c r="I6" s="18">
        <v>1.4</v>
      </c>
      <c r="J6" s="16"/>
      <c r="K6" s="19"/>
    </row>
    <row r="7" spans="1:11" ht="14.25">
      <c r="A7" s="20" t="s">
        <v>16</v>
      </c>
      <c r="B7" s="21" t="s">
        <v>17</v>
      </c>
      <c r="C7" s="20">
        <v>920</v>
      </c>
      <c r="D7" s="20">
        <v>130</v>
      </c>
      <c r="E7" s="22">
        <f>C7*D7</f>
        <v>119600</v>
      </c>
      <c r="F7" s="23" t="str">
        <f>C7&amp;"x"&amp;D7</f>
        <v>920x130</v>
      </c>
      <c r="G7" s="24">
        <f>(E7/E$3)*G$6</f>
        <v>0.9185279999999999</v>
      </c>
      <c r="H7" s="25">
        <f>H$6</f>
        <v>40</v>
      </c>
      <c r="I7" s="26">
        <f>I$6</f>
        <v>1.4</v>
      </c>
      <c r="J7" s="27">
        <f>(G7*H7)+I7</f>
        <v>38.141119999999994</v>
      </c>
      <c r="K7" s="28">
        <f>J7*H$1</f>
        <v>1060.3231359999997</v>
      </c>
    </row>
    <row r="8" spans="1:11" ht="26.25">
      <c r="A8" s="20" t="s">
        <v>18</v>
      </c>
      <c r="B8" s="21" t="s">
        <v>17</v>
      </c>
      <c r="C8" s="20">
        <v>728</v>
      </c>
      <c r="D8" s="20">
        <v>90</v>
      </c>
      <c r="E8" s="22">
        <f>C8*D8</f>
        <v>65520</v>
      </c>
      <c r="F8" s="23" t="str">
        <f>C8&amp;"x"&amp;D8</f>
        <v>728x90</v>
      </c>
      <c r="G8" s="24">
        <f>(E8/E$3)*G$6</f>
        <v>0.5031935999999999</v>
      </c>
      <c r="H8" s="25">
        <f>H$6</f>
        <v>40</v>
      </c>
      <c r="I8" s="26">
        <f>I$6</f>
        <v>1.4</v>
      </c>
      <c r="J8" s="27">
        <f>(G8*H8)+I8</f>
        <v>21.527743999999995</v>
      </c>
      <c r="K8" s="28">
        <f>J8*H$1</f>
        <v>598.4712831999999</v>
      </c>
    </row>
    <row r="9" spans="1:11" ht="14.25">
      <c r="A9" s="20" t="s">
        <v>19</v>
      </c>
      <c r="B9" s="29" t="s">
        <v>20</v>
      </c>
      <c r="C9" s="20">
        <v>205</v>
      </c>
      <c r="D9" s="20">
        <v>50</v>
      </c>
      <c r="E9" s="22">
        <f>C9*D9</f>
        <v>10250</v>
      </c>
      <c r="F9" s="23" t="str">
        <f>C9&amp;"x"&amp;D9</f>
        <v>205x50</v>
      </c>
      <c r="G9" s="24">
        <f>(E9/E$3)*G$6</f>
        <v>0.07872</v>
      </c>
      <c r="H9" s="25">
        <f>H$6</f>
        <v>40</v>
      </c>
      <c r="I9" s="26">
        <f>I$6</f>
        <v>1.4</v>
      </c>
      <c r="J9" s="27">
        <f>(G9*H9)+I9</f>
        <v>4.5488</v>
      </c>
      <c r="K9" s="28">
        <f>J9*H$1</f>
        <v>126.45664000000001</v>
      </c>
    </row>
    <row r="10" spans="1:11" ht="14.25">
      <c r="A10" s="20" t="s">
        <v>21</v>
      </c>
      <c r="B10" s="29" t="s">
        <v>20</v>
      </c>
      <c r="C10" s="20">
        <v>205</v>
      </c>
      <c r="D10" s="20">
        <v>100</v>
      </c>
      <c r="E10" s="22">
        <f>C10*D10</f>
        <v>20500</v>
      </c>
      <c r="F10" s="23" t="str">
        <f>C10&amp;"x"&amp;D10</f>
        <v>205x100</v>
      </c>
      <c r="G10" s="24">
        <f>(E10/E$3)*G$6</f>
        <v>0.15744</v>
      </c>
      <c r="H10" s="25">
        <f>H$6</f>
        <v>40</v>
      </c>
      <c r="I10" s="26">
        <f>I$6</f>
        <v>1.4</v>
      </c>
      <c r="J10" s="27">
        <f>(G10*H10)+I10</f>
        <v>7.6975999999999996</v>
      </c>
      <c r="K10" s="28">
        <f>J10*H$1</f>
        <v>213.99328</v>
      </c>
    </row>
    <row r="11" spans="1:11" ht="14.25">
      <c r="A11" s="20" t="s">
        <v>22</v>
      </c>
      <c r="B11" s="29" t="s">
        <v>20</v>
      </c>
      <c r="C11" s="20">
        <v>205</v>
      </c>
      <c r="D11" s="20">
        <v>150</v>
      </c>
      <c r="E11" s="22">
        <f>C11*D11</f>
        <v>30750</v>
      </c>
      <c r="F11" s="23" t="str">
        <f>C11&amp;"x"&amp;D11</f>
        <v>205x150</v>
      </c>
      <c r="G11" s="24">
        <f>(E11/E$3)*G$6</f>
        <v>0.23615999999999998</v>
      </c>
      <c r="H11" s="25">
        <f>H$6</f>
        <v>40</v>
      </c>
      <c r="I11" s="26">
        <f>I$6</f>
        <v>1.4</v>
      </c>
      <c r="J11" s="27">
        <f>(G11*H11)+I11</f>
        <v>10.8464</v>
      </c>
      <c r="K11" s="28">
        <f>J11*H$1</f>
        <v>301.52992</v>
      </c>
    </row>
    <row r="12" spans="1:11" ht="14.25">
      <c r="A12" s="20" t="s">
        <v>23</v>
      </c>
      <c r="B12" s="29" t="s">
        <v>20</v>
      </c>
      <c r="C12" s="20">
        <v>205</v>
      </c>
      <c r="D12" s="20">
        <v>200</v>
      </c>
      <c r="E12" s="22">
        <f>C12*D12</f>
        <v>41000</v>
      </c>
      <c r="F12" s="23" t="str">
        <f>C12&amp;"x"&amp;D12</f>
        <v>205x200</v>
      </c>
      <c r="G12" s="24">
        <f>(E12/E$3)*G$6</f>
        <v>0.31488</v>
      </c>
      <c r="H12" s="25">
        <f>H$6</f>
        <v>40</v>
      </c>
      <c r="I12" s="26">
        <f>I$6</f>
        <v>1.4</v>
      </c>
      <c r="J12" s="27">
        <f>(G12*H12)+I12</f>
        <v>13.9952</v>
      </c>
      <c r="K12" s="28">
        <f>J12*H$1</f>
        <v>389.06656000000004</v>
      </c>
    </row>
    <row r="13" spans="1:11" ht="14.25">
      <c r="A13" s="20" t="s">
        <v>24</v>
      </c>
      <c r="B13" s="29" t="s">
        <v>20</v>
      </c>
      <c r="C13" s="20">
        <v>205</v>
      </c>
      <c r="D13" s="20">
        <v>250</v>
      </c>
      <c r="E13" s="22">
        <f>C13*D13</f>
        <v>51250</v>
      </c>
      <c r="F13" s="23" t="str">
        <f>C13&amp;"x"&amp;D13</f>
        <v>205x250</v>
      </c>
      <c r="G13" s="24">
        <f>(E13/E$3)*G$6</f>
        <v>0.39359999999999995</v>
      </c>
      <c r="H13" s="25">
        <f>H$6</f>
        <v>40</v>
      </c>
      <c r="I13" s="26">
        <f>I$6</f>
        <v>1.4</v>
      </c>
      <c r="J13" s="27">
        <f>(G13*H13)+I13</f>
        <v>17.144</v>
      </c>
      <c r="K13" s="28">
        <f>J13*H$1</f>
        <v>476.60319999999996</v>
      </c>
    </row>
    <row r="14" spans="1:11" ht="14.25">
      <c r="A14" s="30" t="s">
        <v>2</v>
      </c>
      <c r="B14" s="30"/>
      <c r="C14" s="30">
        <v>125</v>
      </c>
      <c r="D14" s="30">
        <v>125</v>
      </c>
      <c r="E14" s="31">
        <f>C14*D14</f>
        <v>15625</v>
      </c>
      <c r="F14" s="32" t="str">
        <f>C14&amp;"x"&amp;D14</f>
        <v>125x125</v>
      </c>
      <c r="G14" s="33">
        <f>(E14/E$3)*G$6</f>
        <v>0.12</v>
      </c>
      <c r="H14" s="30">
        <v>40</v>
      </c>
      <c r="I14" s="34">
        <f>I$6</f>
        <v>1.4</v>
      </c>
      <c r="J14" s="33">
        <f>(G14*H14)+I14</f>
        <v>6.199999999999999</v>
      </c>
      <c r="K14" s="35">
        <f>J14*H$1</f>
        <v>172.35999999999999</v>
      </c>
    </row>
    <row r="15" spans="1:12" ht="14.25">
      <c r="A15" s="36"/>
      <c r="B15" s="37"/>
      <c r="C15" s="36"/>
      <c r="D15" s="36"/>
      <c r="E15" s="38"/>
      <c r="F15" s="39"/>
      <c r="G15" s="40"/>
      <c r="H15" s="41"/>
      <c r="I15" s="42"/>
      <c r="J15" s="40"/>
      <c r="K15" s="43"/>
      <c r="L15" s="44"/>
    </row>
    <row r="16" spans="1:11" ht="15.75">
      <c r="A16" s="45" t="s">
        <v>25</v>
      </c>
      <c r="B16" s="46"/>
      <c r="C16" s="47"/>
      <c r="D16" s="47"/>
      <c r="E16" s="48"/>
      <c r="F16" s="49"/>
      <c r="G16" s="17">
        <v>0.08</v>
      </c>
      <c r="H16" s="16">
        <v>40</v>
      </c>
      <c r="I16" s="18">
        <v>1</v>
      </c>
      <c r="J16" s="17"/>
      <c r="K16" s="50"/>
    </row>
    <row r="17" spans="1:11" ht="14.25">
      <c r="A17" s="20" t="s">
        <v>26</v>
      </c>
      <c r="B17" s="21" t="s">
        <v>17</v>
      </c>
      <c r="C17" s="20">
        <v>410</v>
      </c>
      <c r="D17" s="20">
        <v>60</v>
      </c>
      <c r="E17" s="22">
        <f>C17*D17</f>
        <v>24600</v>
      </c>
      <c r="F17" s="23" t="str">
        <f>C17&amp;"x"&amp;D17</f>
        <v>410x60</v>
      </c>
      <c r="G17" s="24">
        <f>(E17/E$3)*G$16</f>
        <v>0.125952</v>
      </c>
      <c r="H17" s="25">
        <f>H$16</f>
        <v>40</v>
      </c>
      <c r="I17" s="26">
        <f>I$16</f>
        <v>1</v>
      </c>
      <c r="J17" s="27">
        <f>(G17*H17)+I17</f>
        <v>6.038080000000001</v>
      </c>
      <c r="K17" s="28">
        <f>J17*H$1</f>
        <v>167.85862400000002</v>
      </c>
    </row>
    <row r="18" spans="1:11" ht="14.25">
      <c r="A18" s="20" t="s">
        <v>27</v>
      </c>
      <c r="B18" s="21" t="s">
        <v>17</v>
      </c>
      <c r="C18" s="20">
        <v>728</v>
      </c>
      <c r="D18" s="20">
        <v>90</v>
      </c>
      <c r="E18" s="22">
        <f>C18*D18</f>
        <v>65520</v>
      </c>
      <c r="F18" s="23" t="str">
        <f>C18&amp;"x"&amp;D18</f>
        <v>728x90</v>
      </c>
      <c r="G18" s="24">
        <f>(E18/E$3)*G$16</f>
        <v>0.3354624</v>
      </c>
      <c r="H18" s="25">
        <f>H$16</f>
        <v>40</v>
      </c>
      <c r="I18" s="26">
        <f>I$16</f>
        <v>1</v>
      </c>
      <c r="J18" s="27">
        <f>(G18*H18)+I18</f>
        <v>14.418496</v>
      </c>
      <c r="K18" s="28">
        <f>J18*H$1</f>
        <v>400.8341888</v>
      </c>
    </row>
    <row r="19" spans="1:11" ht="14.25">
      <c r="A19" s="20" t="s">
        <v>28</v>
      </c>
      <c r="B19" s="21" t="s">
        <v>17</v>
      </c>
      <c r="C19" s="20">
        <v>468</v>
      </c>
      <c r="D19" s="20">
        <v>60</v>
      </c>
      <c r="E19" s="22">
        <f>C19*D19</f>
        <v>28080</v>
      </c>
      <c r="F19" s="23" t="str">
        <f>C19&amp;"x"&amp;D19</f>
        <v>468x60</v>
      </c>
      <c r="G19" s="24">
        <f>(E19/E$3)*G$16</f>
        <v>0.1437696</v>
      </c>
      <c r="H19" s="25">
        <f>H$16</f>
        <v>40</v>
      </c>
      <c r="I19" s="26">
        <f>I$16</f>
        <v>1</v>
      </c>
      <c r="J19" s="27">
        <f>(G19*H19)+I19</f>
        <v>6.7507839999999995</v>
      </c>
      <c r="K19" s="28">
        <f>J19*H$1</f>
        <v>187.6717952</v>
      </c>
    </row>
    <row r="20" spans="1:11" ht="14.25">
      <c r="A20" s="20" t="s">
        <v>29</v>
      </c>
      <c r="B20" s="21" t="s">
        <v>17</v>
      </c>
      <c r="C20" s="20">
        <v>234</v>
      </c>
      <c r="D20" s="20">
        <v>60</v>
      </c>
      <c r="E20" s="22">
        <f>C20*D20</f>
        <v>14040</v>
      </c>
      <c r="F20" s="23" t="str">
        <f>C20&amp;"x"&amp;D20</f>
        <v>234x60</v>
      </c>
      <c r="G20" s="24">
        <f>(E20/E$3)*G$16</f>
        <v>0.0718848</v>
      </c>
      <c r="H20" s="25">
        <f>H$16</f>
        <v>40</v>
      </c>
      <c r="I20" s="26">
        <f>I$16</f>
        <v>1</v>
      </c>
      <c r="J20" s="27">
        <f>(G20*H20)+I20</f>
        <v>3.8753919999999997</v>
      </c>
      <c r="K20" s="28">
        <f>J20*H$1</f>
        <v>107.7358976</v>
      </c>
    </row>
    <row r="21" spans="1:11" ht="14.25">
      <c r="A21" s="20" t="s">
        <v>30</v>
      </c>
      <c r="B21" s="21" t="s">
        <v>17</v>
      </c>
      <c r="C21" s="20">
        <v>180</v>
      </c>
      <c r="D21" s="20">
        <v>150</v>
      </c>
      <c r="E21" s="22">
        <f>C21*D21</f>
        <v>27000</v>
      </c>
      <c r="F21" s="23" t="str">
        <f>C21&amp;"x"&amp;D21</f>
        <v>180x150</v>
      </c>
      <c r="G21" s="24">
        <f>(E21/E$3)*G$16</f>
        <v>0.13824</v>
      </c>
      <c r="H21" s="25">
        <f>H$16</f>
        <v>40</v>
      </c>
      <c r="I21" s="26">
        <f>I$16</f>
        <v>1</v>
      </c>
      <c r="J21" s="27">
        <f>(G21*H21)+I21</f>
        <v>6.5296</v>
      </c>
      <c r="K21" s="28">
        <f>J21*H$1</f>
        <v>181.52288000000001</v>
      </c>
    </row>
    <row r="22" spans="1:11" ht="14.25">
      <c r="A22" s="30" t="s">
        <v>2</v>
      </c>
      <c r="B22" s="30"/>
      <c r="C22" s="30">
        <v>125</v>
      </c>
      <c r="D22" s="30">
        <v>125</v>
      </c>
      <c r="E22" s="31">
        <f>C22*D22</f>
        <v>15625</v>
      </c>
      <c r="F22" s="32" t="str">
        <f>C22&amp;"x"&amp;D22</f>
        <v>125x125</v>
      </c>
      <c r="G22" s="33">
        <f>(E22/E$3)*G$16</f>
        <v>0.08</v>
      </c>
      <c r="H22" s="51">
        <f>H$16</f>
        <v>40</v>
      </c>
      <c r="I22" s="34">
        <f>I$16</f>
        <v>1</v>
      </c>
      <c r="J22" s="33">
        <f>(G22*H22)+I22</f>
        <v>4.2</v>
      </c>
      <c r="K22" s="35">
        <f>J22*H$1</f>
        <v>116.76</v>
      </c>
    </row>
    <row r="23" spans="1:12" ht="14.25">
      <c r="A23" s="36"/>
      <c r="B23" s="37"/>
      <c r="C23" s="36"/>
      <c r="D23" s="36"/>
      <c r="E23" s="38"/>
      <c r="F23" s="39"/>
      <c r="G23" s="40"/>
      <c r="H23" s="41"/>
      <c r="I23" s="42"/>
      <c r="J23" s="40"/>
      <c r="K23" s="43"/>
      <c r="L23" s="44"/>
    </row>
    <row r="24" spans="1:11" ht="15.75">
      <c r="A24" s="45" t="s">
        <v>31</v>
      </c>
      <c r="B24" s="52"/>
      <c r="C24" s="53"/>
      <c r="D24" s="53"/>
      <c r="E24" s="54"/>
      <c r="F24" s="55"/>
      <c r="G24" s="17">
        <v>2</v>
      </c>
      <c r="H24" s="56">
        <v>0.30000000000000004</v>
      </c>
      <c r="I24" s="18">
        <v>0.4</v>
      </c>
      <c r="J24" s="57"/>
      <c r="K24" s="58"/>
    </row>
    <row r="25" spans="1:11" ht="14.25">
      <c r="A25" s="20" t="s">
        <v>32</v>
      </c>
      <c r="B25" s="29" t="s">
        <v>20</v>
      </c>
      <c r="C25" s="20">
        <v>330</v>
      </c>
      <c r="D25" s="20">
        <v>130</v>
      </c>
      <c r="E25" s="22">
        <f>C25*D25</f>
        <v>42900</v>
      </c>
      <c r="F25" s="23" t="str">
        <f>C25&amp;"x"&amp;D25</f>
        <v>330x130</v>
      </c>
      <c r="G25" s="24">
        <f>(E25/E$3)*G$24</f>
        <v>5.4912</v>
      </c>
      <c r="H25" s="59">
        <f>H$24</f>
        <v>0.30000000000000004</v>
      </c>
      <c r="I25" s="26">
        <f>I$24</f>
        <v>0.4</v>
      </c>
      <c r="J25" s="27">
        <f>(G25*H25)+I25</f>
        <v>2.0473600000000003</v>
      </c>
      <c r="K25" s="28">
        <f>J25*H$1</f>
        <v>56.91660800000001</v>
      </c>
    </row>
    <row r="26" spans="1:11" ht="14.25">
      <c r="A26" s="20" t="s">
        <v>33</v>
      </c>
      <c r="B26" s="29" t="s">
        <v>20</v>
      </c>
      <c r="C26" s="20">
        <v>670</v>
      </c>
      <c r="D26" s="20">
        <v>130</v>
      </c>
      <c r="E26" s="22">
        <f>C26*D26</f>
        <v>87100</v>
      </c>
      <c r="F26" s="23" t="str">
        <f>C26&amp;"x"&amp;D26</f>
        <v>670x130</v>
      </c>
      <c r="G26" s="24">
        <f>(E26/E$3)*G$24</f>
        <v>11.1488</v>
      </c>
      <c r="H26" s="59">
        <f>H$24</f>
        <v>0.30000000000000004</v>
      </c>
      <c r="I26" s="26">
        <f>I$24</f>
        <v>0.4</v>
      </c>
      <c r="J26" s="27">
        <f>(G26*H26)+I26</f>
        <v>3.7446400000000004</v>
      </c>
      <c r="K26" s="28">
        <f>J26*H$1</f>
        <v>104.10099200000002</v>
      </c>
    </row>
    <row r="27" spans="1:11" ht="14.25">
      <c r="A27" s="30" t="s">
        <v>2</v>
      </c>
      <c r="B27" s="30"/>
      <c r="C27" s="30">
        <v>125</v>
      </c>
      <c r="D27" s="30">
        <v>125</v>
      </c>
      <c r="E27" s="31">
        <f>C27*D27</f>
        <v>15625</v>
      </c>
      <c r="F27" s="32" t="str">
        <f>C27&amp;"x"&amp;D27</f>
        <v>125x125</v>
      </c>
      <c r="G27" s="33">
        <f>(E27/E$3)*G$24</f>
        <v>2</v>
      </c>
      <c r="H27" s="60">
        <f>H$24</f>
        <v>0.30000000000000004</v>
      </c>
      <c r="I27" s="34">
        <f>I$24</f>
        <v>0.4</v>
      </c>
      <c r="J27" s="33">
        <f>(G27*H27)+I27</f>
        <v>1</v>
      </c>
      <c r="K27" s="35">
        <f>J27*H$1</f>
        <v>27.8</v>
      </c>
    </row>
    <row r="29" ht="21.75">
      <c r="A29" s="61" t="s">
        <v>34</v>
      </c>
    </row>
    <row r="30" spans="1:11" ht="26.25" customHeight="1">
      <c r="A30" s="13" t="s">
        <v>35</v>
      </c>
      <c r="B30" s="13" t="s">
        <v>36</v>
      </c>
      <c r="C30" s="13"/>
      <c r="D30" s="13"/>
      <c r="E30" s="13"/>
      <c r="F30" s="13"/>
      <c r="G30" s="13"/>
      <c r="H30" s="13"/>
      <c r="I30" s="13"/>
      <c r="J30" s="13" t="s">
        <v>37</v>
      </c>
      <c r="K30" s="13" t="s">
        <v>14</v>
      </c>
    </row>
    <row r="31" spans="1:11" ht="26.25" customHeight="1">
      <c r="A31" s="62" t="s">
        <v>38</v>
      </c>
      <c r="B31" s="62" t="s">
        <v>39</v>
      </c>
      <c r="C31" s="62"/>
      <c r="D31" s="62"/>
      <c r="E31" s="62"/>
      <c r="F31" s="62"/>
      <c r="G31" s="62"/>
      <c r="H31" s="62"/>
      <c r="I31" s="62"/>
      <c r="J31" s="63">
        <f>J27*6</f>
        <v>6</v>
      </c>
      <c r="K31" s="64">
        <f>J31*H$1</f>
        <v>166.8</v>
      </c>
    </row>
    <row r="32" spans="1:11" ht="14.25" customHeight="1">
      <c r="A32" s="65" t="s">
        <v>40</v>
      </c>
      <c r="B32" s="65"/>
      <c r="C32" s="65"/>
      <c r="D32" s="65"/>
      <c r="E32" s="65"/>
      <c r="F32" s="65"/>
      <c r="G32" s="65"/>
      <c r="H32" s="65"/>
      <c r="I32" s="65"/>
      <c r="J32" s="65"/>
      <c r="K32" s="65"/>
    </row>
    <row r="34" ht="21.75">
      <c r="A34" s="61" t="s">
        <v>41</v>
      </c>
    </row>
    <row r="35" spans="1:11" ht="26.25" customHeight="1">
      <c r="A35" s="13" t="s">
        <v>35</v>
      </c>
      <c r="B35" s="13" t="s">
        <v>36</v>
      </c>
      <c r="C35" s="13"/>
      <c r="D35" s="13"/>
      <c r="E35" s="13"/>
      <c r="F35" s="13"/>
      <c r="G35" s="13"/>
      <c r="H35" s="13"/>
      <c r="I35" s="13"/>
      <c r="J35" s="13" t="s">
        <v>37</v>
      </c>
      <c r="K35" s="13" t="s">
        <v>14</v>
      </c>
    </row>
    <row r="36" spans="1:11" ht="26.25" customHeight="1">
      <c r="A36" s="62" t="s">
        <v>42</v>
      </c>
      <c r="B36" s="62" t="s">
        <v>43</v>
      </c>
      <c r="C36" s="62"/>
      <c r="D36" s="62"/>
      <c r="E36" s="62"/>
      <c r="F36" s="62"/>
      <c r="G36" s="62"/>
      <c r="H36" s="62"/>
      <c r="I36" s="62"/>
      <c r="J36" s="63">
        <f>J14/2</f>
        <v>3.0999999999999996</v>
      </c>
      <c r="K36" s="64">
        <f>J36*H$1</f>
        <v>86.17999999999999</v>
      </c>
    </row>
    <row r="37" spans="1:11" ht="26.25" customHeight="1">
      <c r="A37" s="62" t="s">
        <v>44</v>
      </c>
      <c r="B37" s="62" t="s">
        <v>43</v>
      </c>
      <c r="C37" s="62"/>
      <c r="D37" s="62"/>
      <c r="E37" s="62"/>
      <c r="F37" s="62"/>
      <c r="G37" s="62"/>
      <c r="H37" s="62"/>
      <c r="I37" s="62"/>
      <c r="J37" s="63">
        <f>J22/2</f>
        <v>2.1</v>
      </c>
      <c r="K37" s="64">
        <f>J37*H$1</f>
        <v>58.38</v>
      </c>
    </row>
    <row r="38" spans="1:11" ht="26.25" customHeight="1">
      <c r="A38" s="62" t="s">
        <v>45</v>
      </c>
      <c r="B38" s="62" t="s">
        <v>46</v>
      </c>
      <c r="C38" s="62"/>
      <c r="D38" s="62"/>
      <c r="E38" s="62"/>
      <c r="F38" s="62"/>
      <c r="G38" s="62"/>
      <c r="H38" s="62"/>
      <c r="I38" s="62"/>
      <c r="J38" s="63">
        <f>J27/2</f>
        <v>0.5</v>
      </c>
      <c r="K38" s="64">
        <f>J38*H$1</f>
        <v>13.9</v>
      </c>
    </row>
    <row r="39" spans="1:11" ht="14.25" customHeight="1">
      <c r="A39" s="65" t="s">
        <v>47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</row>
    <row r="41" spans="1:8" ht="21.75">
      <c r="A41" s="61" t="s">
        <v>48</v>
      </c>
      <c r="H41" s="61" t="s">
        <v>49</v>
      </c>
    </row>
    <row r="42" spans="1:11" ht="18">
      <c r="A42" s="66" t="s">
        <v>50</v>
      </c>
      <c r="B42" s="67"/>
      <c r="C42" s="68"/>
      <c r="D42" s="68"/>
      <c r="E42" s="68"/>
      <c r="F42" s="69"/>
      <c r="H42" s="70" t="s">
        <v>51</v>
      </c>
      <c r="I42" s="71"/>
      <c r="J42" s="71"/>
      <c r="K42" s="71"/>
    </row>
    <row r="43" spans="1:11" ht="14.25" customHeight="1">
      <c r="A43" s="72" t="s">
        <v>52</v>
      </c>
      <c r="B43" s="73"/>
      <c r="C43" s="73"/>
      <c r="D43" s="73"/>
      <c r="E43" s="73"/>
      <c r="F43" s="74"/>
      <c r="H43" s="75" t="s">
        <v>53</v>
      </c>
      <c r="I43" s="75"/>
      <c r="J43" s="75"/>
      <c r="K43" s="75"/>
    </row>
    <row r="44" spans="1:11" ht="14.25" customHeight="1">
      <c r="A44" s="72" t="s">
        <v>54</v>
      </c>
      <c r="B44" s="73"/>
      <c r="C44" s="73"/>
      <c r="D44" s="73"/>
      <c r="E44" s="73"/>
      <c r="F44" s="74"/>
      <c r="H44" s="75" t="s">
        <v>55</v>
      </c>
      <c r="I44" s="75"/>
      <c r="J44" s="75"/>
      <c r="K44" s="75"/>
    </row>
    <row r="45" spans="1:11" ht="14.25" customHeight="1">
      <c r="A45" s="72" t="s">
        <v>56</v>
      </c>
      <c r="B45" s="73"/>
      <c r="C45" s="73"/>
      <c r="D45" s="73"/>
      <c r="E45" s="73"/>
      <c r="F45" s="74"/>
      <c r="H45" s="75" t="s">
        <v>57</v>
      </c>
      <c r="I45" s="75"/>
      <c r="J45" s="75"/>
      <c r="K45" s="75"/>
    </row>
    <row r="46" ht="14.25">
      <c r="A46" s="76"/>
    </row>
    <row r="47" spans="1:6" ht="15.75">
      <c r="A47" s="77" t="s">
        <v>58</v>
      </c>
      <c r="B47" s="67"/>
      <c r="C47" s="78"/>
      <c r="D47" s="78"/>
      <c r="E47" s="78"/>
      <c r="F47" s="69"/>
    </row>
    <row r="48" spans="1:6" ht="38.25" customHeight="1">
      <c r="A48" s="29" t="s">
        <v>59</v>
      </c>
      <c r="B48" s="29"/>
      <c r="C48" s="29"/>
      <c r="D48" s="29"/>
      <c r="E48" s="29"/>
      <c r="F48" s="29"/>
    </row>
    <row r="49" spans="1:6" ht="14.25">
      <c r="A49" s="72" t="s">
        <v>60</v>
      </c>
      <c r="B49" s="73"/>
      <c r="C49" s="73"/>
      <c r="D49" s="73"/>
      <c r="E49" s="73"/>
      <c r="F49" s="74"/>
    </row>
  </sheetData>
  <sheetProtection selectLockedCells="1" selectUnlockedCells="1"/>
  <mergeCells count="12">
    <mergeCell ref="B30:I30"/>
    <mergeCell ref="B31:I31"/>
    <mergeCell ref="A32:K32"/>
    <mergeCell ref="B35:I35"/>
    <mergeCell ref="B36:I36"/>
    <mergeCell ref="B37:I37"/>
    <mergeCell ref="B38:I38"/>
    <mergeCell ref="A39:K39"/>
    <mergeCell ref="H43:K43"/>
    <mergeCell ref="H44:K44"/>
    <mergeCell ref="H45:K45"/>
    <mergeCell ref="A48:F4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2011-07-26T15:04:44Z</dcterms:created>
  <dcterms:modified xsi:type="dcterms:W3CDTF">2014-09-19T10:54:11Z</dcterms:modified>
  <cp:category/>
  <cp:version/>
  <cp:contentType/>
  <cp:contentStatus/>
  <cp:revision>133</cp:revision>
</cp:coreProperties>
</file>